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0AD3B2F1-B2B0-4262-9CB2-706F1338776E}" xr6:coauthVersionLast="47" xr6:coauthVersionMax="47" xr10:uidLastSave="{00000000-0000-0000-0000-000000000000}"/>
  <bookViews>
    <workbookView xWindow="30600" yWindow="-120" windowWidth="30960" windowHeight="16800" tabRatio="749" xr2:uid="{6A9DBC4E-6467-4D3F-9F47-724F57F4C00D}"/>
  </bookViews>
  <sheets>
    <sheet name="Title Page" sheetId="23" r:id="rId1"/>
    <sheet name="Table of Contents" sheetId="24" r:id="rId2"/>
    <sheet name="KM1" sheetId="26" r:id="rId3"/>
    <sheet name="OV1" sheetId="2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7" l="1"/>
  <c r="E19" i="27"/>
  <c r="G18" i="27"/>
  <c r="E17" i="27"/>
  <c r="G17" i="27" s="1"/>
  <c r="G16" i="27"/>
  <c r="G15" i="27"/>
  <c r="E14" i="27"/>
  <c r="G14" i="27" s="1"/>
  <c r="G13" i="27"/>
  <c r="E12" i="27"/>
  <c r="G12" i="27" s="1"/>
  <c r="G11" i="27"/>
  <c r="G10" i="27"/>
  <c r="F10" i="27"/>
  <c r="G19" i="27" l="1"/>
</calcChain>
</file>

<file path=xl/sharedStrings.xml><?xml version="1.0" encoding="utf-8"?>
<sst xmlns="http://schemas.openxmlformats.org/spreadsheetml/2006/main" count="51" uniqueCount="47">
  <si>
    <t>KM1</t>
  </si>
  <si>
    <t>a</t>
  </si>
  <si>
    <t>OV1</t>
  </si>
  <si>
    <t>Total</t>
  </si>
  <si>
    <t>The following table provides an overview of key metrics related to capital.</t>
  </si>
  <si>
    <t>b</t>
  </si>
  <si>
    <t>c</t>
  </si>
  <si>
    <t>d</t>
  </si>
  <si>
    <t>e</t>
  </si>
  <si>
    <t>Available capital (amounts)</t>
  </si>
  <si>
    <t>Common Equity Tier 1 (CET1)</t>
  </si>
  <si>
    <t>Tier 1</t>
  </si>
  <si>
    <t xml:space="preserve">Total capital </t>
  </si>
  <si>
    <t>Risk-weighted assets (amounts)</t>
  </si>
  <si>
    <t>Total risk-weighted assets (RWA)</t>
  </si>
  <si>
    <t xml:space="preserve">Risk-based capital ratios as a percentage of RWA </t>
  </si>
  <si>
    <t>CET1 ratio (%)</t>
  </si>
  <si>
    <t>Tier 1 ratio (%)</t>
  </si>
  <si>
    <t xml:space="preserve">Total capital ratio (%) </t>
  </si>
  <si>
    <t>Additional CET1 buffer requirements as a percentage of RWA</t>
  </si>
  <si>
    <t>Capital conservation buffer requirement (2.5% from 2019) (%)</t>
  </si>
  <si>
    <t>Countercyclical buffer requirement (%)</t>
  </si>
  <si>
    <t>Total of bank CET1 specific buffer requirements (%)</t>
  </si>
  <si>
    <r>
      <t xml:space="preserve">CET1 available after meeting the bank’s minimum capital requirements (%) </t>
    </r>
    <r>
      <rPr>
        <vertAlign val="superscript"/>
        <sz val="9"/>
        <rFont val="Manrope"/>
      </rPr>
      <t>(1)</t>
    </r>
  </si>
  <si>
    <t>OV1: Overview of RWA</t>
  </si>
  <si>
    <t>The following table provides an overview of NGM Group's RWA and the related minimum capital requirements by risk type.</t>
  </si>
  <si>
    <t>RWA</t>
  </si>
  <si>
    <t>Minimum capital requirements</t>
  </si>
  <si>
    <t xml:space="preserve">Credit risk (excluding counterparty credit risk) </t>
  </si>
  <si>
    <t xml:space="preserve">   Of which: standardised approach (SA)</t>
  </si>
  <si>
    <t>Counterparty credit risk (CCR)</t>
  </si>
  <si>
    <t xml:space="preserve">   Of which: other CCR</t>
  </si>
  <si>
    <t>Credit valuation adjustment (CVA)</t>
  </si>
  <si>
    <t>Securitisation exposures in banking book</t>
  </si>
  <si>
    <t xml:space="preserve">   Of which: securitisation external ratings-based approach (SEC-ERBA)</t>
  </si>
  <si>
    <t>Operational risk</t>
  </si>
  <si>
    <t>Jun-25</t>
  </si>
  <si>
    <t>Table of Contents</t>
  </si>
  <si>
    <t>Overview of key prudential metrics and RWA</t>
  </si>
  <si>
    <t>Key metrics (at consolidated group level)</t>
  </si>
  <si>
    <t>Overview of RWA</t>
  </si>
  <si>
    <t>KM1: Key metrics (at consolidated group level)</t>
  </si>
  <si>
    <r>
      <rPr>
        <vertAlign val="superscript"/>
        <sz val="9"/>
        <rFont val="Manrope"/>
      </rPr>
      <t xml:space="preserve">(1) </t>
    </r>
    <r>
      <rPr>
        <sz val="9"/>
        <rFont val="Manrope"/>
      </rPr>
      <t>Item 12 is calculated as the difference between the bank’s CET1 Ratio (Item 5) reduced by the minimum CET1 requirement (4.5%) and any shortfall in meeting Tier 1 and Total capital requirements, in accordance with BCBS standards. Comparative information has been restated to align with BCBS methodology.</t>
    </r>
  </si>
  <si>
    <t>Sep-25</t>
  </si>
  <si>
    <t>Mar-25</t>
  </si>
  <si>
    <t>Dec-24</t>
  </si>
  <si>
    <t>Sep-24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</si>
</sst>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32" x14ac:knownFonts="1"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color theme="0"/>
      <name val="Manrope"/>
    </font>
    <font>
      <sz val="12"/>
      <color theme="0"/>
      <name val="Manrope"/>
    </font>
    <font>
      <sz val="10"/>
      <color theme="0"/>
      <name val="Manrope"/>
    </font>
    <font>
      <sz val="9"/>
      <color rgb="FF000000"/>
      <name val="Manrope"/>
    </font>
    <font>
      <b/>
      <sz val="9"/>
      <color theme="1"/>
      <name val="Manrope"/>
    </font>
    <font>
      <i/>
      <sz val="9"/>
      <color rgb="FFAA322F"/>
      <name val="Manrope"/>
    </font>
    <font>
      <sz val="9"/>
      <color theme="1"/>
      <name val="Manrope"/>
    </font>
    <font>
      <vertAlign val="superscript"/>
      <sz val="9"/>
      <name val="Manrope"/>
    </font>
    <font>
      <sz val="9"/>
      <name val="Manrope"/>
    </font>
    <font>
      <b/>
      <sz val="10"/>
      <color theme="0"/>
      <name val="Manrope"/>
    </font>
    <font>
      <sz val="10"/>
      <color theme="1"/>
      <name val="Manrope"/>
    </font>
    <font>
      <b/>
      <sz val="10"/>
      <color theme="1"/>
      <name val="Manrope"/>
    </font>
    <font>
      <i/>
      <sz val="9"/>
      <color theme="1"/>
      <name val="Manrope"/>
    </font>
    <font>
      <b/>
      <sz val="9"/>
      <color rgb="FF000000"/>
      <name val="Manrope"/>
    </font>
    <font>
      <sz val="10"/>
      <color rgb="FF000000"/>
      <name val="Arial"/>
      <family val="2"/>
    </font>
    <font>
      <b/>
      <sz val="18"/>
      <color theme="1"/>
      <name val="Manrope"/>
    </font>
    <font>
      <sz val="18"/>
      <color theme="1"/>
      <name val="Manrope"/>
    </font>
    <font>
      <i/>
      <sz val="10"/>
      <color theme="1"/>
      <name val="Manrope"/>
    </font>
    <font>
      <sz val="12"/>
      <color theme="1"/>
      <name val="Manrope"/>
    </font>
    <font>
      <sz val="9"/>
      <color rgb="FF51626F"/>
      <name val="Manrope"/>
    </font>
    <font>
      <sz val="10"/>
      <name val="Arial"/>
      <family val="2"/>
    </font>
    <font>
      <u/>
      <sz val="9"/>
      <color rgb="FF0000FF"/>
      <name val="Manrope"/>
    </font>
    <font>
      <sz val="8.5"/>
      <color theme="1"/>
      <name val="Manrope"/>
    </font>
    <font>
      <sz val="8.5"/>
      <color theme="1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i/>
      <sz val="9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rgb="FF51626F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rgb="FF51626F"/>
      </right>
      <top/>
      <bottom style="thin">
        <color theme="1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7" fillId="0" borderId="0"/>
    <xf numFmtId="0" fontId="2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3" fillId="0" borderId="0" xfId="0" applyFont="1" applyAlignment="1">
      <alignment vertical="center"/>
    </xf>
    <xf numFmtId="0" fontId="5" fillId="0" borderId="0" xfId="0" applyFont="1"/>
    <xf numFmtId="15" fontId="7" fillId="0" borderId="0" xfId="0" applyNumberFormat="1" applyFont="1"/>
    <xf numFmtId="0" fontId="8" fillId="0" borderId="6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7" fontId="7" fillId="0" borderId="9" xfId="0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0" fontId="7" fillId="2" borderId="9" xfId="0" applyFont="1" applyFill="1" applyBorder="1" applyAlignment="1">
      <alignment vertical="top"/>
    </xf>
    <xf numFmtId="164" fontId="7" fillId="2" borderId="9" xfId="0" applyNumberFormat="1" applyFont="1" applyFill="1" applyBorder="1" applyAlignment="1">
      <alignment vertical="center" wrapText="1"/>
    </xf>
    <xf numFmtId="164" fontId="7" fillId="2" borderId="9" xfId="0" applyNumberFormat="1" applyFont="1" applyFill="1" applyBorder="1" applyAlignment="1">
      <alignment vertical="center"/>
    </xf>
    <xf numFmtId="4" fontId="9" fillId="0" borderId="9" xfId="0" applyNumberFormat="1" applyFont="1" applyBorder="1" applyAlignment="1">
      <alignment horizontal="right" vertical="center" wrapText="1"/>
    </xf>
    <xf numFmtId="0" fontId="7" fillId="2" borderId="9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right" vertical="center" wrapText="1"/>
    </xf>
    <xf numFmtId="43" fontId="9" fillId="0" borderId="9" xfId="1" applyFont="1" applyBorder="1" applyAlignment="1">
      <alignment horizontal="right" vertical="center" wrapText="1"/>
    </xf>
    <xf numFmtId="0" fontId="3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/>
    <xf numFmtId="0" fontId="14" fillId="0" borderId="15" xfId="0" applyFont="1" applyBorder="1" applyAlignment="1">
      <alignment vertical="center" wrapText="1"/>
    </xf>
    <xf numFmtId="0" fontId="13" fillId="0" borderId="0" xfId="0" applyFont="1" applyAlignment="1">
      <alignment horizontal="justify" vertical="center" wrapText="1"/>
    </xf>
    <xf numFmtId="0" fontId="9" fillId="0" borderId="16" xfId="0" applyFont="1" applyBorder="1"/>
    <xf numFmtId="0" fontId="9" fillId="0" borderId="7" xfId="0" applyFont="1" applyBorder="1" applyAlignment="1">
      <alignment wrapText="1"/>
    </xf>
    <xf numFmtId="0" fontId="7" fillId="4" borderId="9" xfId="0" applyFont="1" applyFill="1" applyBorder="1" applyAlignment="1">
      <alignment horizontal="center" vertical="center" wrapText="1"/>
    </xf>
    <xf numFmtId="17" fontId="7" fillId="0" borderId="9" xfId="0" applyNumberFormat="1" applyFont="1" applyBorder="1" applyAlignment="1">
      <alignment horizontal="center" wrapText="1"/>
    </xf>
    <xf numFmtId="164" fontId="7" fillId="0" borderId="9" xfId="0" applyNumberFormat="1" applyFont="1" applyBorder="1" applyAlignment="1">
      <alignment horizontal="right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6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11" fillId="8" borderId="18" xfId="3" applyFont="1" applyFill="1" applyBorder="1" applyAlignment="1">
      <alignment horizontal="left" indent="1"/>
    </xf>
    <xf numFmtId="0" fontId="24" fillId="5" borderId="1" xfId="0" applyFont="1" applyFill="1" applyBorder="1" applyAlignment="1">
      <alignment horizontal="center" vertical="center"/>
    </xf>
    <xf numFmtId="0" fontId="11" fillId="8" borderId="19" xfId="3" applyFont="1" applyFill="1" applyBorder="1" applyAlignment="1">
      <alignment horizontal="left" vertical="top" inden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justify" vertical="center" wrapText="1"/>
    </xf>
    <xf numFmtId="17" fontId="28" fillId="0" borderId="0" xfId="0" applyNumberFormat="1" applyFont="1" applyAlignment="1">
      <alignment horizontal="center" vertical="center" wrapText="1"/>
    </xf>
    <xf numFmtId="0" fontId="29" fillId="0" borderId="0" xfId="0" applyFont="1"/>
    <xf numFmtId="164" fontId="29" fillId="0" borderId="0" xfId="0" applyNumberFormat="1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30" fillId="3" borderId="0" xfId="0" applyFont="1" applyFill="1" applyAlignment="1">
      <alignment horizontal="left" vertical="top"/>
    </xf>
    <xf numFmtId="0" fontId="30" fillId="0" borderId="0" xfId="0" applyFont="1" applyAlignment="1">
      <alignment horizontal="left" vertical="top"/>
    </xf>
    <xf numFmtId="0" fontId="27" fillId="0" borderId="6" xfId="0" applyFont="1" applyBorder="1" applyAlignment="1">
      <alignment horizontal="justify" vertical="center" wrapText="1"/>
    </xf>
    <xf numFmtId="0" fontId="31" fillId="0" borderId="10" xfId="0" applyFont="1" applyBorder="1" applyAlignment="1">
      <alignment horizontal="center" vertical="center" wrapText="1"/>
    </xf>
    <xf numFmtId="43" fontId="7" fillId="0" borderId="9" xfId="1" applyFont="1" applyBorder="1" applyAlignment="1">
      <alignment horizontal="right" vertical="center" wrapText="1"/>
    </xf>
    <xf numFmtId="0" fontId="16" fillId="7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8">
    <cellStyle name="Comma" xfId="1" builtinId="3"/>
    <cellStyle name="Comma 2" xfId="6" xr:uid="{96A7C03F-E969-4313-BB6F-96C38F86C1D3}"/>
    <cellStyle name="Normal" xfId="0" builtinId="0"/>
    <cellStyle name="Normal 2" xfId="5" xr:uid="{62183933-3C59-4211-83A9-FC3BD0EAD0B1}"/>
    <cellStyle name="Normal 2 3" xfId="2" xr:uid="{EAED656C-B08F-4297-A21F-6BE044E89718}"/>
    <cellStyle name="Normal 5" xfId="4" xr:uid="{D3AC5EC9-B3FD-4A3C-B13E-040C47E18793}"/>
    <cellStyle name="Normal 9 2" xfId="3" xr:uid="{6B4D13F5-C5EA-4142-9794-A8ED602E5BEA}"/>
    <cellStyle name="Percent 2" xfId="7" xr:uid="{6F834623-DBAC-4011-8F73-6BAD494312E5}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115500</xdr:colOff>
      <xdr:row>30</xdr:row>
      <xdr:rowOff>86925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01AC52-6519-4048-849C-5C6CAE644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1200" cy="762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86FD-BB09-429F-92A0-E1B006A8E86C}">
  <dimension ref="B5:E7"/>
  <sheetViews>
    <sheetView showGridLines="0" tabSelected="1" workbookViewId="0"/>
  </sheetViews>
  <sheetFormatPr defaultColWidth="8.625" defaultRowHeight="18" x14ac:dyDescent="0.35"/>
  <cols>
    <col min="1" max="1" width="3.625" style="40" customWidth="1"/>
    <col min="2" max="16384" width="8.625" style="40"/>
  </cols>
  <sheetData>
    <row r="5" spans="2:5" ht="53.25" customHeight="1" x14ac:dyDescent="0.5">
      <c r="B5" s="37"/>
      <c r="C5" s="38"/>
      <c r="D5" s="38"/>
      <c r="E5" s="39"/>
    </row>
    <row r="6" spans="2:5" ht="27" x14ac:dyDescent="0.5">
      <c r="B6" s="37"/>
      <c r="C6" s="38"/>
      <c r="D6" s="38"/>
    </row>
    <row r="7" spans="2:5" ht="27" x14ac:dyDescent="0.5">
      <c r="B7" s="37"/>
      <c r="C7" s="38"/>
      <c r="D7" s="3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B653-F261-4A97-B95C-FD82175A7658}">
  <dimension ref="B1:H6"/>
  <sheetViews>
    <sheetView showGridLines="0" workbookViewId="0"/>
  </sheetViews>
  <sheetFormatPr defaultColWidth="8.625" defaultRowHeight="15" x14ac:dyDescent="0.3"/>
  <cols>
    <col min="1" max="1" width="1.5" style="29" customWidth="1"/>
    <col min="2" max="2" width="73.625" style="29" bestFit="1" customWidth="1"/>
    <col min="3" max="3" width="10.25" style="29" bestFit="1" customWidth="1"/>
    <col min="4" max="16384" width="8.625" style="29"/>
  </cols>
  <sheetData>
    <row r="1" spans="2:8" ht="8.4499999999999993" customHeight="1" x14ac:dyDescent="0.3"/>
    <row r="2" spans="2:8" ht="18" x14ac:dyDescent="0.3">
      <c r="B2" s="1" t="s">
        <v>37</v>
      </c>
      <c r="C2" s="3"/>
      <c r="D2" s="5"/>
      <c r="E2" s="5"/>
      <c r="F2" s="5"/>
      <c r="G2" s="5"/>
      <c r="H2" s="5"/>
    </row>
    <row r="3" spans="2:8" x14ac:dyDescent="0.3">
      <c r="B3" s="41"/>
      <c r="C3" s="42"/>
    </row>
    <row r="4" spans="2:8" x14ac:dyDescent="0.3">
      <c r="B4" s="60" t="s">
        <v>38</v>
      </c>
      <c r="C4" s="60"/>
    </row>
    <row r="5" spans="2:8" ht="15.75" customHeight="1" x14ac:dyDescent="0.3">
      <c r="B5" s="43" t="s">
        <v>39</v>
      </c>
      <c r="C5" s="44" t="s">
        <v>0</v>
      </c>
    </row>
    <row r="6" spans="2:8" ht="15.75" customHeight="1" x14ac:dyDescent="0.3">
      <c r="B6" s="45" t="s">
        <v>40</v>
      </c>
      <c r="C6" s="44" t="s">
        <v>2</v>
      </c>
    </row>
  </sheetData>
  <mergeCells count="1">
    <mergeCell ref="B4:C4"/>
  </mergeCells>
  <conditionalFormatting sqref="F5:F6">
    <cfRule type="expression" dxfId="0" priority="1">
      <formula>$H5="N"</formula>
    </cfRule>
  </conditionalFormatting>
  <hyperlinks>
    <hyperlink ref="C6" location="'OV1'!A1" display="OV1" xr:uid="{D820BC21-A296-4FD8-9DBC-3A9625F154E3}"/>
    <hyperlink ref="C5" location="'KM1'!A1" display="KM1" xr:uid="{7CF31151-CA0E-4D4C-A150-9B309DB64D49}"/>
    <hyperlink ref="F5" location="'KM1'!A1" display="KM1" xr:uid="{ACC25FC8-F65C-4F0B-ABD4-66ED9DB41547}"/>
    <hyperlink ref="F6" location="'OV1'!A1" display="OV1" xr:uid="{FC8FA8A6-828D-444E-AE1F-04450D0C079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231C-B2B8-4E78-A8CB-A87B674BA624}">
  <sheetPr>
    <pageSetUpPr fitToPage="1"/>
  </sheetPr>
  <dimension ref="B2:U51"/>
  <sheetViews>
    <sheetView showGridLines="0" workbookViewId="0"/>
  </sheetViews>
  <sheetFormatPr defaultColWidth="9" defaultRowHeight="10.5" x14ac:dyDescent="0.15"/>
  <cols>
    <col min="1" max="1" width="1" style="47" customWidth="1"/>
    <col min="2" max="2" width="4.625" style="47" customWidth="1"/>
    <col min="3" max="3" width="13.875" style="47" customWidth="1"/>
    <col min="4" max="4" width="39.375" style="47" customWidth="1"/>
    <col min="5" max="10" width="11.75" style="47" customWidth="1"/>
    <col min="11" max="18" width="9" style="47"/>
    <col min="19" max="19" width="11.5" style="47" bestFit="1" customWidth="1"/>
    <col min="20" max="16384" width="9" style="47"/>
  </cols>
  <sheetData>
    <row r="2" spans="2:16" ht="18" x14ac:dyDescent="0.35">
      <c r="B2" s="1" t="s">
        <v>41</v>
      </c>
      <c r="C2" s="2"/>
      <c r="D2" s="3"/>
      <c r="E2" s="3"/>
      <c r="F2" s="3"/>
      <c r="G2" s="3"/>
      <c r="H2" s="3"/>
      <c r="I2" s="3"/>
    </row>
    <row r="3" spans="2:16" ht="18" x14ac:dyDescent="0.3">
      <c r="B3" s="4"/>
      <c r="C3" s="5"/>
      <c r="D3" s="5"/>
      <c r="E3" s="5"/>
      <c r="F3" s="5"/>
      <c r="G3" s="5"/>
      <c r="H3" s="5"/>
      <c r="I3" s="5"/>
    </row>
    <row r="4" spans="2:16" ht="14.25" customHeight="1" x14ac:dyDescent="0.2">
      <c r="B4" s="67" t="s">
        <v>4</v>
      </c>
      <c r="C4" s="68"/>
      <c r="D4" s="68"/>
      <c r="E4" s="68"/>
      <c r="F4" s="68"/>
      <c r="G4" s="68"/>
      <c r="H4" s="68"/>
      <c r="I4" s="69"/>
      <c r="J4" s="48"/>
    </row>
    <row r="5" spans="2:16" ht="12" x14ac:dyDescent="0.2">
      <c r="B5" s="49"/>
      <c r="C5" s="49"/>
      <c r="D5" s="49"/>
      <c r="E5" s="49"/>
      <c r="F5" s="49"/>
      <c r="G5" s="49"/>
      <c r="H5" s="49"/>
      <c r="I5" s="49"/>
      <c r="J5" s="48"/>
    </row>
    <row r="6" spans="2:16" ht="12" customHeight="1" x14ac:dyDescent="0.3">
      <c r="B6" s="6"/>
      <c r="C6" s="6"/>
      <c r="D6" s="49"/>
      <c r="E6" s="50"/>
      <c r="F6" s="50"/>
      <c r="G6" s="50"/>
      <c r="H6" s="50"/>
      <c r="I6" s="50"/>
      <c r="J6" s="48"/>
    </row>
    <row r="7" spans="2:16" ht="14.25" x14ac:dyDescent="0.25">
      <c r="B7" s="7"/>
      <c r="C7" s="70"/>
      <c r="D7" s="71"/>
      <c r="E7" s="8" t="s">
        <v>1</v>
      </c>
      <c r="F7" s="8" t="s">
        <v>5</v>
      </c>
      <c r="G7" s="8" t="s">
        <v>6</v>
      </c>
      <c r="H7" s="8" t="s">
        <v>7</v>
      </c>
      <c r="I7" s="8" t="s">
        <v>8</v>
      </c>
      <c r="J7" s="48"/>
      <c r="K7" s="51"/>
      <c r="L7" s="51"/>
    </row>
    <row r="8" spans="2:16" ht="14.25" x14ac:dyDescent="0.25">
      <c r="B8" s="9"/>
      <c r="C8" s="72"/>
      <c r="D8" s="73"/>
      <c r="E8" s="10" t="s">
        <v>43</v>
      </c>
      <c r="F8" s="10" t="s">
        <v>36</v>
      </c>
      <c r="G8" s="10" t="s">
        <v>44</v>
      </c>
      <c r="H8" s="10" t="s">
        <v>45</v>
      </c>
      <c r="I8" s="10" t="s">
        <v>46</v>
      </c>
      <c r="J8" s="48"/>
      <c r="K8" s="51"/>
      <c r="L8" s="51"/>
    </row>
    <row r="9" spans="2:16" ht="14.25" x14ac:dyDescent="0.25">
      <c r="B9" s="11"/>
      <c r="C9" s="66" t="s">
        <v>9</v>
      </c>
      <c r="D9" s="66"/>
      <c r="E9" s="12"/>
      <c r="F9" s="12"/>
      <c r="G9" s="12"/>
      <c r="H9" s="12"/>
      <c r="I9" s="12"/>
      <c r="J9" s="48"/>
      <c r="K9" s="51"/>
      <c r="L9" s="51"/>
    </row>
    <row r="10" spans="2:16" ht="14.25" x14ac:dyDescent="0.25">
      <c r="B10" s="13">
        <v>1</v>
      </c>
      <c r="C10" s="64" t="s">
        <v>10</v>
      </c>
      <c r="D10" s="64"/>
      <c r="E10" s="14">
        <v>1849.9</v>
      </c>
      <c r="F10" s="14">
        <v>1835.3</v>
      </c>
      <c r="G10" s="14">
        <v>1805.2</v>
      </c>
      <c r="H10" s="14">
        <v>1780.3</v>
      </c>
      <c r="I10" s="14">
        <v>1746.6</v>
      </c>
      <c r="J10" s="48"/>
      <c r="K10" s="52"/>
      <c r="L10" s="52"/>
      <c r="M10" s="52"/>
      <c r="N10" s="52"/>
      <c r="O10" s="52"/>
      <c r="P10" s="52"/>
    </row>
    <row r="11" spans="2:16" ht="14.25" x14ac:dyDescent="0.25">
      <c r="B11" s="13">
        <v>2</v>
      </c>
      <c r="C11" s="64" t="s">
        <v>11</v>
      </c>
      <c r="D11" s="64"/>
      <c r="E11" s="14">
        <v>1849.9</v>
      </c>
      <c r="F11" s="14">
        <v>1835.3</v>
      </c>
      <c r="G11" s="14">
        <v>1805.2</v>
      </c>
      <c r="H11" s="14">
        <v>1780.3</v>
      </c>
      <c r="I11" s="14">
        <v>1746.6</v>
      </c>
      <c r="J11" s="48"/>
      <c r="K11" s="52"/>
      <c r="L11" s="52"/>
      <c r="M11" s="52"/>
      <c r="N11" s="52"/>
      <c r="O11" s="52"/>
      <c r="P11" s="52"/>
    </row>
    <row r="12" spans="2:16" ht="14.25" x14ac:dyDescent="0.25">
      <c r="B12" s="13">
        <v>3</v>
      </c>
      <c r="C12" s="64" t="s">
        <v>12</v>
      </c>
      <c r="D12" s="64"/>
      <c r="E12" s="14">
        <v>1877.3</v>
      </c>
      <c r="F12" s="14">
        <v>1863.3</v>
      </c>
      <c r="G12" s="14">
        <v>1832.9</v>
      </c>
      <c r="H12" s="14">
        <v>1805.8</v>
      </c>
      <c r="I12" s="14">
        <v>1772.9</v>
      </c>
      <c r="J12" s="48"/>
      <c r="K12" s="52"/>
      <c r="L12" s="52"/>
      <c r="M12" s="52"/>
      <c r="N12" s="52"/>
      <c r="O12" s="52"/>
      <c r="P12" s="52"/>
    </row>
    <row r="13" spans="2:16" ht="14.25" x14ac:dyDescent="0.25">
      <c r="B13" s="15"/>
      <c r="C13" s="66" t="s">
        <v>13</v>
      </c>
      <c r="D13" s="66"/>
      <c r="E13" s="16"/>
      <c r="F13" s="16"/>
      <c r="G13" s="16"/>
      <c r="H13" s="16"/>
      <c r="I13" s="16"/>
      <c r="J13" s="48"/>
      <c r="K13" s="52"/>
      <c r="L13" s="52"/>
      <c r="M13" s="52"/>
      <c r="N13" s="52"/>
      <c r="O13" s="52"/>
      <c r="P13" s="52"/>
    </row>
    <row r="14" spans="2:16" ht="14.25" x14ac:dyDescent="0.25">
      <c r="B14" s="13">
        <v>4</v>
      </c>
      <c r="C14" s="64" t="s">
        <v>14</v>
      </c>
      <c r="D14" s="64"/>
      <c r="E14" s="14">
        <v>7871.9</v>
      </c>
      <c r="F14" s="14">
        <v>7738</v>
      </c>
      <c r="G14" s="14">
        <v>7750.1</v>
      </c>
      <c r="H14" s="14">
        <v>7769.1</v>
      </c>
      <c r="I14" s="14">
        <v>7644.9</v>
      </c>
      <c r="J14" s="48"/>
      <c r="K14" s="52"/>
      <c r="L14" s="52"/>
      <c r="M14" s="52"/>
      <c r="N14" s="52"/>
      <c r="O14" s="52"/>
      <c r="P14" s="52"/>
    </row>
    <row r="15" spans="2:16" ht="14.25" x14ac:dyDescent="0.25">
      <c r="B15" s="15"/>
      <c r="C15" s="66" t="s">
        <v>15</v>
      </c>
      <c r="D15" s="66"/>
      <c r="E15" s="17"/>
      <c r="F15" s="17"/>
      <c r="G15" s="17"/>
      <c r="H15" s="16"/>
      <c r="I15" s="16"/>
      <c r="J15" s="48"/>
      <c r="K15" s="52"/>
      <c r="L15" s="52"/>
      <c r="M15" s="52"/>
      <c r="N15" s="52"/>
      <c r="O15" s="52"/>
      <c r="P15" s="52"/>
    </row>
    <row r="16" spans="2:16" ht="14.25" x14ac:dyDescent="0.25">
      <c r="B16" s="13">
        <v>5</v>
      </c>
      <c r="C16" s="64" t="s">
        <v>16</v>
      </c>
      <c r="D16" s="64"/>
      <c r="E16" s="18">
        <v>23.500376599558891</v>
      </c>
      <c r="F16" s="18">
        <v>23.718420436987113</v>
      </c>
      <c r="G16" s="18">
        <v>23.292379404333481</v>
      </c>
      <c r="H16" s="18">
        <v>22.914688867448703</v>
      </c>
      <c r="I16" s="18">
        <v>22.846240159145083</v>
      </c>
      <c r="J16" s="48"/>
      <c r="K16" s="52"/>
      <c r="L16" s="52"/>
      <c r="M16" s="52"/>
      <c r="N16" s="52"/>
      <c r="O16" s="52"/>
      <c r="P16" s="52"/>
    </row>
    <row r="17" spans="2:21" ht="14.25" x14ac:dyDescent="0.25">
      <c r="B17" s="13">
        <v>6</v>
      </c>
      <c r="C17" s="64" t="s">
        <v>17</v>
      </c>
      <c r="D17" s="64"/>
      <c r="E17" s="18">
        <v>23.500376599558891</v>
      </c>
      <c r="F17" s="18">
        <v>23.718420436987113</v>
      </c>
      <c r="G17" s="18">
        <v>23.292379404333481</v>
      </c>
      <c r="H17" s="18">
        <v>22.914688867448703</v>
      </c>
      <c r="I17" s="18">
        <v>22.846240159145083</v>
      </c>
      <c r="J17" s="48"/>
      <c r="K17" s="52"/>
      <c r="L17" s="52"/>
      <c r="M17" s="52"/>
      <c r="N17" s="52"/>
      <c r="O17" s="52"/>
      <c r="P17" s="52"/>
    </row>
    <row r="18" spans="2:21" ht="14.25" x14ac:dyDescent="0.25">
      <c r="B18" s="13">
        <v>7</v>
      </c>
      <c r="C18" s="64" t="s">
        <v>18</v>
      </c>
      <c r="D18" s="64"/>
      <c r="E18" s="18">
        <v>23.84785210955777</v>
      </c>
      <c r="F18" s="18">
        <v>24.079623519361139</v>
      </c>
      <c r="G18" s="18">
        <v>23.649791142462654</v>
      </c>
      <c r="H18" s="18">
        <v>23.243479166233314</v>
      </c>
      <c r="I18" s="18">
        <v>23.190467829180523</v>
      </c>
      <c r="J18" s="48"/>
      <c r="K18" s="52"/>
      <c r="L18" s="52"/>
      <c r="M18" s="52"/>
      <c r="N18" s="52"/>
      <c r="O18" s="52"/>
      <c r="P18" s="52"/>
    </row>
    <row r="19" spans="2:21" ht="14.25" x14ac:dyDescent="0.25">
      <c r="B19" s="19"/>
      <c r="C19" s="66" t="s">
        <v>19</v>
      </c>
      <c r="D19" s="66"/>
      <c r="E19" s="20"/>
      <c r="F19" s="17"/>
      <c r="G19" s="17"/>
      <c r="H19" s="20"/>
      <c r="I19" s="20"/>
      <c r="J19" s="48"/>
      <c r="K19" s="52"/>
      <c r="L19" s="52"/>
      <c r="M19" s="52"/>
      <c r="N19" s="52"/>
      <c r="O19" s="52"/>
      <c r="P19" s="52"/>
    </row>
    <row r="20" spans="2:21" ht="14.25" x14ac:dyDescent="0.25">
      <c r="B20" s="13">
        <v>8</v>
      </c>
      <c r="C20" s="62" t="s">
        <v>20</v>
      </c>
      <c r="D20" s="63"/>
      <c r="E20" s="21">
        <v>2.5</v>
      </c>
      <c r="F20" s="21">
        <v>2.5</v>
      </c>
      <c r="G20" s="21">
        <v>2.5</v>
      </c>
      <c r="H20" s="21">
        <v>2.5</v>
      </c>
      <c r="I20" s="21">
        <v>2.5</v>
      </c>
      <c r="J20" s="48"/>
      <c r="K20" s="52"/>
      <c r="L20" s="52"/>
      <c r="M20" s="52"/>
      <c r="N20" s="52"/>
      <c r="O20" s="52"/>
      <c r="P20" s="52"/>
    </row>
    <row r="21" spans="2:21" ht="14.25" x14ac:dyDescent="0.25">
      <c r="B21" s="13">
        <v>9</v>
      </c>
      <c r="C21" s="64" t="s">
        <v>21</v>
      </c>
      <c r="D21" s="64"/>
      <c r="E21" s="21">
        <v>1</v>
      </c>
      <c r="F21" s="21">
        <v>1</v>
      </c>
      <c r="G21" s="21">
        <v>1</v>
      </c>
      <c r="H21" s="21">
        <v>1</v>
      </c>
      <c r="I21" s="21">
        <v>1</v>
      </c>
      <c r="J21" s="48"/>
      <c r="K21" s="52"/>
      <c r="L21" s="52"/>
      <c r="M21" s="52"/>
      <c r="N21" s="52"/>
      <c r="O21" s="52"/>
      <c r="P21" s="52"/>
    </row>
    <row r="22" spans="2:21" ht="14.25" x14ac:dyDescent="0.25">
      <c r="B22" s="13">
        <v>11</v>
      </c>
      <c r="C22" s="65" t="s">
        <v>22</v>
      </c>
      <c r="D22" s="65"/>
      <c r="E22" s="21">
        <v>3.5</v>
      </c>
      <c r="F22" s="21">
        <v>3.5</v>
      </c>
      <c r="G22" s="21">
        <v>3.5</v>
      </c>
      <c r="H22" s="21">
        <v>3.5</v>
      </c>
      <c r="I22" s="21">
        <v>3.5</v>
      </c>
      <c r="J22" s="48"/>
      <c r="K22" s="52"/>
      <c r="L22" s="52"/>
      <c r="M22" s="52"/>
      <c r="N22" s="52"/>
      <c r="O22" s="52"/>
      <c r="P22" s="52"/>
    </row>
    <row r="23" spans="2:21" ht="14.25" x14ac:dyDescent="0.25">
      <c r="B23" s="13">
        <v>12</v>
      </c>
      <c r="C23" s="64" t="s">
        <v>23</v>
      </c>
      <c r="D23" s="64"/>
      <c r="E23" s="21">
        <v>15.85037659955889</v>
      </c>
      <c r="F23" s="21">
        <v>16.078420436987113</v>
      </c>
      <c r="G23" s="21">
        <v>15.65237940433348</v>
      </c>
      <c r="H23" s="21">
        <v>15.244688867448703</v>
      </c>
      <c r="I23" s="21">
        <v>15.186240159145083</v>
      </c>
      <c r="J23" s="48"/>
      <c r="K23" s="52"/>
      <c r="L23" s="52"/>
      <c r="M23" s="52"/>
      <c r="N23" s="52"/>
      <c r="O23" s="52"/>
      <c r="P23" s="52"/>
    </row>
    <row r="24" spans="2:21" ht="14.25" x14ac:dyDescent="0.25">
      <c r="B24" s="53"/>
      <c r="C24" s="54"/>
      <c r="D24" s="54"/>
      <c r="E24" s="48"/>
      <c r="F24" s="48"/>
      <c r="G24" s="48"/>
      <c r="H24" s="48"/>
      <c r="I24" s="48"/>
      <c r="J24" s="48"/>
      <c r="K24" s="51"/>
      <c r="L24" s="51"/>
    </row>
    <row r="25" spans="2:21" ht="50.25" customHeight="1" x14ac:dyDescent="0.3">
      <c r="B25" s="61" t="s">
        <v>42</v>
      </c>
      <c r="C25" s="61"/>
      <c r="D25" s="61"/>
      <c r="E25" s="61"/>
      <c r="F25" s="61"/>
      <c r="G25" s="61"/>
      <c r="H25" s="61"/>
      <c r="I25" s="61"/>
      <c r="J25"/>
      <c r="K25"/>
      <c r="L25"/>
      <c r="M25"/>
      <c r="N25"/>
      <c r="O25"/>
      <c r="P25"/>
      <c r="Q25"/>
      <c r="R25"/>
      <c r="S25"/>
      <c r="T25"/>
      <c r="U25"/>
    </row>
    <row r="26" spans="2:21" ht="16.5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37" ht="37.5" customHeight="1" x14ac:dyDescent="0.15"/>
    <row r="38" ht="37.5" customHeight="1" x14ac:dyDescent="0.15"/>
    <row r="39" ht="37.5" customHeight="1" x14ac:dyDescent="0.15"/>
    <row r="40" ht="37.5" customHeight="1" x14ac:dyDescent="0.15"/>
    <row r="41" ht="37.5" customHeight="1" x14ac:dyDescent="0.15"/>
    <row r="51" ht="32.1" customHeight="1" x14ac:dyDescent="0.15"/>
  </sheetData>
  <mergeCells count="19">
    <mergeCell ref="C11:D11"/>
    <mergeCell ref="C12:D12"/>
    <mergeCell ref="C13:D13"/>
    <mergeCell ref="C14:D14"/>
    <mergeCell ref="B4:I4"/>
    <mergeCell ref="C7:D7"/>
    <mergeCell ref="C8:D8"/>
    <mergeCell ref="C9:D9"/>
    <mergeCell ref="C10:D10"/>
    <mergeCell ref="C18:D18"/>
    <mergeCell ref="C19:D19"/>
    <mergeCell ref="C15:D15"/>
    <mergeCell ref="C16:D16"/>
    <mergeCell ref="C17:D17"/>
    <mergeCell ref="B25:I25"/>
    <mergeCell ref="C20:D20"/>
    <mergeCell ref="C21:D21"/>
    <mergeCell ref="C22:D22"/>
    <mergeCell ref="C23:D23"/>
  </mergeCells>
  <pageMargins left="0.7" right="0.7" top="0.75" bottom="0.75" header="0.3" footer="0.3"/>
  <pageSetup paperSize="9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A02B-D2C4-440B-9184-2FF737CB0547}">
  <dimension ref="B2:N36"/>
  <sheetViews>
    <sheetView showGridLines="0" workbookViewId="0"/>
  </sheetViews>
  <sheetFormatPr defaultColWidth="9" defaultRowHeight="10.5" x14ac:dyDescent="0.15"/>
  <cols>
    <col min="1" max="1" width="1" style="47" customWidth="1"/>
    <col min="2" max="2" width="6" style="47" customWidth="1"/>
    <col min="3" max="3" width="3" style="47" customWidth="1"/>
    <col min="4" max="4" width="49.75" style="47" customWidth="1"/>
    <col min="5" max="7" width="13.75" style="47" customWidth="1"/>
    <col min="8" max="16384" width="9" style="47"/>
  </cols>
  <sheetData>
    <row r="2" spans="2:14" ht="18" x14ac:dyDescent="0.3">
      <c r="B2" s="22" t="s">
        <v>24</v>
      </c>
      <c r="C2" s="23"/>
      <c r="D2" s="23"/>
      <c r="E2" s="23"/>
      <c r="F2" s="23"/>
      <c r="G2" s="55"/>
      <c r="I2" s="29"/>
      <c r="J2" s="29"/>
      <c r="K2" s="29"/>
      <c r="L2" s="29"/>
      <c r="M2" s="29"/>
      <c r="N2" s="29"/>
    </row>
    <row r="3" spans="2:14" ht="18" customHeight="1" x14ac:dyDescent="0.3">
      <c r="B3" s="24"/>
      <c r="C3" s="25"/>
      <c r="D3" s="25"/>
      <c r="E3" s="25"/>
      <c r="F3" s="25"/>
      <c r="G3" s="56"/>
      <c r="I3" s="29"/>
      <c r="J3" s="29"/>
      <c r="K3" s="29"/>
      <c r="L3" s="29"/>
      <c r="M3" s="29"/>
      <c r="N3" s="29"/>
    </row>
    <row r="4" spans="2:14" ht="14.25" customHeight="1" x14ac:dyDescent="0.15">
      <c r="B4" s="67" t="s">
        <v>25</v>
      </c>
      <c r="C4" s="68"/>
      <c r="D4" s="68"/>
      <c r="E4" s="68"/>
      <c r="F4" s="68"/>
      <c r="G4" s="69"/>
    </row>
    <row r="5" spans="2:14" ht="12" customHeight="1" x14ac:dyDescent="0.3">
      <c r="B5" s="26"/>
      <c r="C5" s="27"/>
      <c r="D5" s="27"/>
      <c r="E5" s="27"/>
      <c r="F5" s="27"/>
      <c r="G5" s="28"/>
      <c r="H5" s="29"/>
      <c r="I5" s="29"/>
    </row>
    <row r="6" spans="2:14" ht="12" customHeight="1" x14ac:dyDescent="0.3">
      <c r="B6" s="30"/>
      <c r="C6" s="30"/>
      <c r="D6" s="30"/>
      <c r="E6" s="31"/>
      <c r="F6" s="31"/>
      <c r="G6" s="31"/>
      <c r="H6" s="29"/>
      <c r="I6" s="29"/>
    </row>
    <row r="7" spans="2:14" ht="12.6" customHeight="1" x14ac:dyDescent="0.3">
      <c r="B7" s="57"/>
      <c r="C7" s="32"/>
      <c r="D7" s="33"/>
      <c r="E7" s="34" t="s">
        <v>1</v>
      </c>
      <c r="F7" s="34" t="s">
        <v>5</v>
      </c>
      <c r="G7" s="34" t="s">
        <v>6</v>
      </c>
      <c r="H7" s="29"/>
      <c r="I7" s="29"/>
    </row>
    <row r="8" spans="2:14" ht="24.75" customHeight="1" x14ac:dyDescent="0.3">
      <c r="B8" s="77"/>
      <c r="C8" s="79"/>
      <c r="D8" s="80"/>
      <c r="E8" s="81" t="s">
        <v>26</v>
      </c>
      <c r="F8" s="82"/>
      <c r="G8" s="85" t="s">
        <v>27</v>
      </c>
      <c r="H8" s="29"/>
      <c r="I8" s="29"/>
    </row>
    <row r="9" spans="2:14" ht="15" x14ac:dyDescent="0.3">
      <c r="B9" s="78"/>
      <c r="C9" s="79"/>
      <c r="D9" s="80"/>
      <c r="E9" s="83"/>
      <c r="F9" s="84"/>
      <c r="G9" s="85"/>
      <c r="H9" s="29"/>
      <c r="I9" s="29"/>
    </row>
    <row r="10" spans="2:14" ht="15" x14ac:dyDescent="0.3">
      <c r="B10" s="58"/>
      <c r="C10" s="79"/>
      <c r="D10" s="80"/>
      <c r="E10" s="10" t="s">
        <v>43</v>
      </c>
      <c r="F10" s="10" t="str">
        <f>TEXT(EDATE(E10,-3),"Mmm-YY")</f>
        <v>Jun-25</v>
      </c>
      <c r="G10" s="35" t="str">
        <f>+E10</f>
        <v>Sep-25</v>
      </c>
      <c r="H10" s="29"/>
      <c r="I10" s="29"/>
    </row>
    <row r="11" spans="2:14" s="46" customFormat="1" ht="12.75" customHeight="1" x14ac:dyDescent="0.3">
      <c r="B11" s="13">
        <v>1</v>
      </c>
      <c r="C11" s="65" t="s">
        <v>28</v>
      </c>
      <c r="D11" s="65"/>
      <c r="E11" s="14">
        <v>7095.5</v>
      </c>
      <c r="F11" s="14">
        <v>6959.2</v>
      </c>
      <c r="G11" s="14">
        <f t="shared" ref="G11:G18" si="0">+E11*8%</f>
        <v>567.64</v>
      </c>
      <c r="H11" s="29"/>
      <c r="I11" s="29"/>
    </row>
    <row r="12" spans="2:14" ht="12.75" customHeight="1" x14ac:dyDescent="0.3">
      <c r="B12" s="13">
        <v>2</v>
      </c>
      <c r="C12" s="76" t="s">
        <v>29</v>
      </c>
      <c r="D12" s="76"/>
      <c r="E12" s="14">
        <f>E11</f>
        <v>7095.5</v>
      </c>
      <c r="F12" s="14">
        <v>6959.2</v>
      </c>
      <c r="G12" s="14">
        <f t="shared" si="0"/>
        <v>567.64</v>
      </c>
      <c r="H12" s="29"/>
      <c r="I12" s="29"/>
    </row>
    <row r="13" spans="2:14" ht="12.75" customHeight="1" x14ac:dyDescent="0.3">
      <c r="B13" s="8">
        <v>6</v>
      </c>
      <c r="C13" s="74" t="s">
        <v>30</v>
      </c>
      <c r="D13" s="74"/>
      <c r="E13" s="36">
        <v>4.0999999999999996</v>
      </c>
      <c r="F13" s="36">
        <v>6.1</v>
      </c>
      <c r="G13" s="36">
        <f t="shared" si="0"/>
        <v>0.32799999999999996</v>
      </c>
      <c r="H13" s="29"/>
      <c r="I13" s="29"/>
    </row>
    <row r="14" spans="2:14" ht="12.75" customHeight="1" x14ac:dyDescent="0.3">
      <c r="B14" s="13">
        <v>9</v>
      </c>
      <c r="C14" s="76" t="s">
        <v>31</v>
      </c>
      <c r="D14" s="76"/>
      <c r="E14" s="14">
        <f>E13</f>
        <v>4.0999999999999996</v>
      </c>
      <c r="F14" s="14">
        <v>6.1</v>
      </c>
      <c r="G14" s="14">
        <f t="shared" si="0"/>
        <v>0.32799999999999996</v>
      </c>
      <c r="H14" s="29"/>
      <c r="I14" s="29"/>
    </row>
    <row r="15" spans="2:14" ht="12.75" customHeight="1" x14ac:dyDescent="0.3">
      <c r="B15" s="8">
        <v>10</v>
      </c>
      <c r="C15" s="74" t="s">
        <v>32</v>
      </c>
      <c r="D15" s="74"/>
      <c r="E15" s="36">
        <v>3.7</v>
      </c>
      <c r="F15" s="36">
        <v>5.4</v>
      </c>
      <c r="G15" s="36">
        <f t="shared" si="0"/>
        <v>0.29600000000000004</v>
      </c>
      <c r="H15" s="29"/>
      <c r="I15" s="29"/>
    </row>
    <row r="16" spans="2:14" ht="12.75" customHeight="1" x14ac:dyDescent="0.3">
      <c r="B16" s="8">
        <v>16</v>
      </c>
      <c r="C16" s="74" t="s">
        <v>33</v>
      </c>
      <c r="D16" s="74"/>
      <c r="E16" s="59">
        <v>0</v>
      </c>
      <c r="F16" s="36">
        <v>31</v>
      </c>
      <c r="G16" s="59">
        <f t="shared" si="0"/>
        <v>0</v>
      </c>
      <c r="H16" s="29"/>
      <c r="I16" s="29"/>
    </row>
    <row r="17" spans="2:9" ht="15" customHeight="1" x14ac:dyDescent="0.3">
      <c r="B17" s="13">
        <v>18</v>
      </c>
      <c r="C17" s="76" t="s">
        <v>34</v>
      </c>
      <c r="D17" s="76"/>
      <c r="E17" s="21">
        <f>E16</f>
        <v>0</v>
      </c>
      <c r="F17" s="14">
        <v>31</v>
      </c>
      <c r="G17" s="21">
        <f t="shared" si="0"/>
        <v>0</v>
      </c>
      <c r="H17" s="29"/>
      <c r="I17" s="29"/>
    </row>
    <row r="18" spans="2:9" ht="17.25" customHeight="1" x14ac:dyDescent="0.3">
      <c r="B18" s="8">
        <v>24</v>
      </c>
      <c r="C18" s="74" t="s">
        <v>35</v>
      </c>
      <c r="D18" s="74"/>
      <c r="E18" s="36">
        <v>768.6</v>
      </c>
      <c r="F18" s="36">
        <v>736.3</v>
      </c>
      <c r="G18" s="36">
        <f t="shared" si="0"/>
        <v>61.488</v>
      </c>
      <c r="H18" s="29"/>
      <c r="I18" s="29"/>
    </row>
    <row r="19" spans="2:9" ht="15.75" customHeight="1" thickBot="1" x14ac:dyDescent="0.35">
      <c r="B19" s="8">
        <v>29</v>
      </c>
      <c r="C19" s="74" t="s">
        <v>3</v>
      </c>
      <c r="D19" s="74"/>
      <c r="E19" s="36">
        <f>E11+E13+E15+ISNA(#REF!)+(ISNA(#REF!)+ISNA(#REF!)+ISNA(#REF!)+ISNA(#REF!)+E16+ISNA(#REF!)+ISNA(#REF!)+E18+ISNA(#REF!)+ISNA(#REF!))</f>
        <v>7871.9000000000005</v>
      </c>
      <c r="F19" s="36">
        <f>F11+F13+F15+ISNA(#REF!)+(ISNA(#REF!)+ISNA(#REF!)+ISNA(#REF!)+ISNA(#REF!)+F16+ISNA(#REF!)+ISNA(#REF!)+F18+ISNA(#REF!)+ISNA(#REF!))</f>
        <v>7738</v>
      </c>
      <c r="G19" s="36">
        <f>G11+G13+G15+ISNA(#REF!)+(ISNA(#REF!)+ISNA(#REF!)+ISNA(#REF!)+ISNA(#REF!)+G16+ISNA(#REF!)+ISNA(#REF!)+G18+ISNA(#REF!)+ISNA(#REF!))</f>
        <v>629.75199999999995</v>
      </c>
      <c r="H19" s="29"/>
      <c r="I19" s="29"/>
    </row>
    <row r="20" spans="2:9" ht="12.95" customHeight="1" x14ac:dyDescent="0.3">
      <c r="B20" s="75"/>
      <c r="C20" s="75"/>
      <c r="D20" s="75"/>
      <c r="E20" s="75"/>
      <c r="F20" s="75"/>
      <c r="G20" s="75"/>
      <c r="H20" s="29"/>
      <c r="I20" s="29"/>
    </row>
    <row r="21" spans="2:9" ht="42" customHeight="1" x14ac:dyDescent="0.15"/>
    <row r="22" spans="2:9" ht="33" customHeight="1" x14ac:dyDescent="0.15"/>
    <row r="23" spans="2:9" ht="12.95" customHeight="1" x14ac:dyDescent="0.15"/>
    <row r="24" spans="2:9" ht="12.95" customHeight="1" x14ac:dyDescent="0.15"/>
    <row r="25" spans="2:9" ht="12.95" customHeight="1" x14ac:dyDescent="0.15"/>
    <row r="26" spans="2:9" ht="12.95" customHeight="1" x14ac:dyDescent="0.15"/>
    <row r="27" spans="2:9" ht="13.5" customHeight="1" x14ac:dyDescent="0.15"/>
    <row r="29" spans="2:9" ht="12.95" customHeight="1" x14ac:dyDescent="0.15"/>
    <row r="30" spans="2:9" ht="12.95" customHeight="1" x14ac:dyDescent="0.15"/>
    <row r="31" spans="2:9" ht="12.95" customHeight="1" x14ac:dyDescent="0.15"/>
    <row r="32" spans="2:9" ht="12.95" customHeight="1" x14ac:dyDescent="0.15"/>
    <row r="33" ht="12.95" customHeight="1" x14ac:dyDescent="0.15"/>
    <row r="34" ht="17.25" customHeight="1" x14ac:dyDescent="0.15"/>
    <row r="35" ht="27" customHeight="1" x14ac:dyDescent="0.15"/>
    <row r="36" ht="15.75" customHeight="1" x14ac:dyDescent="0.15"/>
  </sheetData>
  <mergeCells count="15">
    <mergeCell ref="C14:D14"/>
    <mergeCell ref="C15:D15"/>
    <mergeCell ref="C12:D12"/>
    <mergeCell ref="C13:D13"/>
    <mergeCell ref="B4:G4"/>
    <mergeCell ref="B8:B9"/>
    <mergeCell ref="C8:D10"/>
    <mergeCell ref="E8:F9"/>
    <mergeCell ref="G8:G9"/>
    <mergeCell ref="C11:D11"/>
    <mergeCell ref="C19:D19"/>
    <mergeCell ref="B20:G20"/>
    <mergeCell ref="C18:D18"/>
    <mergeCell ref="C16:D16"/>
    <mergeCell ref="C17:D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 Page</vt:lpstr>
      <vt:lpstr>Table of Contents</vt:lpstr>
      <vt:lpstr>KM1</vt:lpstr>
      <vt:lpstr>OV1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2025-10-30T05:54:29Z</dcterms:created>
  <dcterms:modified xsi:type="dcterms:W3CDTF">2025-12-05T06:06:18Z</dcterms:modified>
</cp:coreProperties>
</file>